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56" i="1" l="1"/>
  <c r="L56" i="1"/>
  <c r="L64" i="1"/>
  <c r="M64" i="1"/>
  <c r="M49" i="1"/>
  <c r="L49" i="1"/>
  <c r="I62" i="1" l="1"/>
  <c r="I55" i="1"/>
  <c r="I70" i="1" l="1"/>
  <c r="N71" i="1" l="1"/>
  <c r="L42" i="1"/>
  <c r="L35" i="1"/>
  <c r="M28" i="1"/>
  <c r="L28" i="1"/>
  <c r="M21" i="1"/>
  <c r="L71" i="1" l="1"/>
  <c r="I34" i="1"/>
  <c r="M35" i="1"/>
  <c r="I41" i="1" s="1"/>
  <c r="M42" i="1"/>
  <c r="I48" i="1" s="1"/>
  <c r="I27" i="1"/>
  <c r="M71" i="1" l="1"/>
  <c r="K72" i="1"/>
  <c r="K74" i="1"/>
  <c r="K73" i="1"/>
  <c r="K76" i="1" l="1"/>
  <c r="K77" i="1" s="1"/>
  <c r="K78" i="1" l="1"/>
  <c r="M13" i="1" s="1"/>
</calcChain>
</file>

<file path=xl/sharedStrings.xml><?xml version="1.0" encoding="utf-8"?>
<sst xmlns="http://schemas.openxmlformats.org/spreadsheetml/2006/main" count="110" uniqueCount="63">
  <si>
    <t>Сметная стоимость, руб.</t>
  </si>
  <si>
    <t>1 опора</t>
  </si>
  <si>
    <t>ВЛ4ЭЭ6ПОО</t>
  </si>
  <si>
    <t>1 зажим</t>
  </si>
  <si>
    <t>телевышка</t>
  </si>
  <si>
    <t>ВЛ4ЭЭ6ТОО</t>
  </si>
  <si>
    <t>Смета по перечню работ</t>
  </si>
  <si>
    <t xml:space="preserve">на проведение обследования воздушных линий электропередач </t>
  </si>
  <si>
    <t xml:space="preserve"> </t>
  </si>
  <si>
    <t>Сметная стоимость, рублей:</t>
  </si>
  <si>
    <t>Шифр работ по ВУЕР</t>
  </si>
  <si>
    <t xml:space="preserve">Наименование работы </t>
  </si>
  <si>
    <t>Ед. изм.</t>
  </si>
  <si>
    <t>Кол-во</t>
  </si>
  <si>
    <t>Коэф.</t>
  </si>
  <si>
    <t>Зарплата, руб.час.</t>
  </si>
  <si>
    <t>Трудоза-траты единицы, чел.час.</t>
  </si>
  <si>
    <t>Машины, механизмы</t>
  </si>
  <si>
    <t>Цена, руб.час.</t>
  </si>
  <si>
    <t>Машино-затраты единицы, маш.час.</t>
  </si>
  <si>
    <t>Мате-риалы на единицу, руб.</t>
  </si>
  <si>
    <t>Ку</t>
  </si>
  <si>
    <t>Зарплата</t>
  </si>
  <si>
    <t>Машины</t>
  </si>
  <si>
    <t>Материалы</t>
  </si>
  <si>
    <t>Кз</t>
  </si>
  <si>
    <r>
      <t xml:space="preserve">с </t>
    </r>
    <r>
      <rPr>
        <b/>
        <i/>
        <sz val="10"/>
        <rFont val="Times New Roman"/>
        <family val="1"/>
        <charset val="204"/>
      </rPr>
      <t>К</t>
    </r>
    <r>
      <rPr>
        <b/>
        <i/>
        <vertAlign val="subscript"/>
        <sz val="8"/>
        <rFont val="Times New Roman"/>
        <family val="1"/>
        <charset val="204"/>
      </rPr>
      <t>у</t>
    </r>
    <r>
      <rPr>
        <sz val="10"/>
        <rFont val="Times New Roman"/>
        <family val="1"/>
        <charset val="204"/>
      </rPr>
      <t xml:space="preserve">, </t>
    </r>
    <r>
      <rPr>
        <b/>
        <i/>
        <sz val="10"/>
        <rFont val="Times New Roman"/>
        <family val="1"/>
        <charset val="204"/>
      </rPr>
      <t>К</t>
    </r>
    <r>
      <rPr>
        <b/>
        <i/>
        <vertAlign val="subscript"/>
        <sz val="8"/>
        <rFont val="Times New Roman"/>
        <family val="1"/>
        <charset val="204"/>
      </rPr>
      <t>з</t>
    </r>
  </si>
  <si>
    <t>Кд</t>
  </si>
  <si>
    <t>ВЛ4ЭЭ4ООО ВУЕР-ВЛ-2000</t>
  </si>
  <si>
    <t>Осмотр в дневное время без подъема на опору ВЛ напряжением 110 кВ</t>
  </si>
  <si>
    <t>10 км</t>
  </si>
  <si>
    <t>а/м бригадный</t>
  </si>
  <si>
    <t>Итого:</t>
  </si>
  <si>
    <t>Верховой осмотр опоры напряжением 110 кВ</t>
  </si>
  <si>
    <t>Верховой осмотр провода в поддерживающих зажимах ВЛ 110кВ</t>
  </si>
  <si>
    <t>Верховой осмотр грозотроса в поддерживающих зажимах ВЛ 110кВ</t>
  </si>
  <si>
    <t>1 фундамент</t>
  </si>
  <si>
    <t>Технологичес-кая карта</t>
  </si>
  <si>
    <t>Всего по статьям:</t>
  </si>
  <si>
    <t>Всего:</t>
  </si>
  <si>
    <t>Накладные расходы от основной заработной платы, руб.:</t>
  </si>
  <si>
    <t>Рентабельность от основной заработной платы, руб.:</t>
  </si>
  <si>
    <t>Всего, руб.*:</t>
  </si>
  <si>
    <t>НДС, руб.*:</t>
  </si>
  <si>
    <t>Всего с НДС, руб.*:</t>
  </si>
  <si>
    <t>Примечание:</t>
  </si>
  <si>
    <t>Все расчеты выполнены в соответствии с ВУЕР-ВЛ-2000 СО 153-34.20.814 Выпуск 1 "ВЛЭП напряжением 35-750 кВ, ВУЕР-Д-ВЛ-2000 СО 153-34..20</t>
  </si>
  <si>
    <t>928 Выпуск 1 "ВЛЭП" напряжением 110-1150 кВ.</t>
  </si>
  <si>
    <t>ЗАКАЗЧИК:</t>
  </si>
  <si>
    <t>ПОДРЯДЧИК:</t>
  </si>
  <si>
    <t>______________________________</t>
  </si>
  <si>
    <t>________________________</t>
  </si>
  <si>
    <t>ВЛ4ЭЭ1КЮ2 ВУЕР-ВЛ-2000</t>
  </si>
  <si>
    <t>"____"____________ 2016 г.</t>
  </si>
  <si>
    <t xml:space="preserve"> ВЛ-110 кВ "Ярославская-2", "Ярославская-3", ВЛ-35 кВ "Заводская 2", "Парковая".</t>
  </si>
  <si>
    <t>Общая протяженность:16 км</t>
  </si>
  <si>
    <t>Раздел 2 ВЛ-35 кВ "Заводская 2", "Парковая".</t>
  </si>
  <si>
    <t>Раздел 1 ВЛ-110 кВ "Ярославская-2", "Ярославская-3".</t>
  </si>
  <si>
    <t>Количество опор: 57 опор</t>
  </si>
  <si>
    <t>ВЛ4ЭЭ6ФОО</t>
  </si>
  <si>
    <t>Выборочная проверка состояния фундаментов опоры ВЛ 110кВ</t>
  </si>
  <si>
    <t>Проверка состояния опор со вскрытием грунта</t>
  </si>
  <si>
    <t xml:space="preserve">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</si>
</sst>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6"/>
      <name val="Times New Roman"/>
      <family val="1"/>
      <charset val="204"/>
    </font>
    <font>
      <b/>
      <i/>
      <vertAlign val="subscript"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i/>
      <sz val="10"/>
      <color indexed="2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10">
    <xf numFmtId="0" fontId="0" fillId="0" borderId="0" xfId="0"/>
    <xf numFmtId="0" fontId="6" fillId="0" borderId="0" xfId="1" applyFont="1" applyFill="1"/>
    <xf numFmtId="0" fontId="1" fillId="0" borderId="0" xfId="1" applyFont="1" applyFill="1" applyAlignment="1">
      <alignment horizontal="left"/>
    </xf>
    <xf numFmtId="0" fontId="1" fillId="0" borderId="0" xfId="1" applyFont="1" applyFill="1"/>
    <xf numFmtId="0" fontId="10" fillId="0" borderId="0" xfId="1" applyFont="1" applyFill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1" fillId="0" borderId="0" xfId="1" applyFont="1" applyFill="1" applyAlignment="1"/>
    <xf numFmtId="0" fontId="11" fillId="0" borderId="0" xfId="1" applyFont="1" applyFill="1" applyAlignment="1"/>
    <xf numFmtId="0" fontId="6" fillId="0" borderId="0" xfId="1" applyFont="1" applyFill="1" applyAlignment="1">
      <alignment horizontal="right"/>
    </xf>
    <xf numFmtId="0" fontId="2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/>
    </xf>
    <xf numFmtId="0" fontId="2" fillId="0" borderId="7" xfId="1" applyFont="1" applyFill="1" applyBorder="1" applyAlignment="1">
      <alignment horizontal="center" vertical="center" wrapText="1"/>
    </xf>
    <xf numFmtId="1" fontId="4" fillId="0" borderId="13" xfId="1" applyNumberFormat="1" applyFont="1" applyFill="1" applyBorder="1" applyAlignment="1">
      <alignment horizontal="center"/>
    </xf>
    <xf numFmtId="1" fontId="4" fillId="0" borderId="14" xfId="1" applyNumberFormat="1" applyFont="1" applyFill="1" applyBorder="1" applyAlignment="1">
      <alignment horizontal="center"/>
    </xf>
    <xf numFmtId="1" fontId="4" fillId="0" borderId="16" xfId="1" applyNumberFormat="1" applyFont="1" applyFill="1" applyBorder="1" applyAlignment="1">
      <alignment horizontal="center"/>
    </xf>
    <xf numFmtId="1" fontId="4" fillId="0" borderId="17" xfId="1" applyNumberFormat="1" applyFont="1" applyFill="1" applyBorder="1" applyAlignment="1">
      <alignment horizontal="center"/>
    </xf>
    <xf numFmtId="1" fontId="4" fillId="0" borderId="15" xfId="1" applyNumberFormat="1" applyFont="1" applyFill="1" applyBorder="1" applyAlignment="1">
      <alignment horizontal="center"/>
    </xf>
    <xf numFmtId="1" fontId="4" fillId="0" borderId="18" xfId="1" applyNumberFormat="1" applyFont="1" applyFill="1" applyBorder="1" applyAlignment="1">
      <alignment horizontal="center"/>
    </xf>
    <xf numFmtId="0" fontId="1" fillId="0" borderId="5" xfId="1" applyFont="1" applyFill="1" applyBorder="1" applyAlignment="1">
      <alignment horizontal="center"/>
    </xf>
    <xf numFmtId="2" fontId="1" fillId="0" borderId="5" xfId="1" applyNumberFormat="1" applyFont="1" applyFill="1" applyBorder="1" applyAlignment="1">
      <alignment horizontal="center"/>
    </xf>
    <xf numFmtId="2" fontId="13" fillId="0" borderId="9" xfId="1" applyNumberFormat="1" applyFont="1" applyFill="1" applyBorder="1" applyAlignment="1">
      <alignment horizontal="center"/>
    </xf>
    <xf numFmtId="2" fontId="1" fillId="0" borderId="10" xfId="1" applyNumberFormat="1" applyFont="1" applyFill="1" applyBorder="1" applyAlignment="1">
      <alignment horizontal="center"/>
    </xf>
    <xf numFmtId="4" fontId="1" fillId="0" borderId="1" xfId="1" applyNumberFormat="1" applyFont="1" applyFill="1" applyBorder="1" applyAlignment="1">
      <alignment horizontal="center"/>
    </xf>
    <xf numFmtId="4" fontId="1" fillId="0" borderId="9" xfId="1" applyNumberFormat="1" applyFont="1" applyFill="1" applyBorder="1" applyAlignment="1">
      <alignment horizontal="center"/>
    </xf>
    <xf numFmtId="4" fontId="1" fillId="0" borderId="0" xfId="1" applyNumberFormat="1" applyFont="1" applyFill="1" applyBorder="1" applyAlignment="1">
      <alignment horizontal="center"/>
    </xf>
    <xf numFmtId="4" fontId="1" fillId="0" borderId="5" xfId="1" applyNumberFormat="1" applyFont="1" applyFill="1" applyBorder="1" applyAlignment="1">
      <alignment horizontal="center"/>
    </xf>
    <xf numFmtId="0" fontId="1" fillId="0" borderId="5" xfId="1" applyFont="1" applyFill="1" applyBorder="1"/>
    <xf numFmtId="2" fontId="1" fillId="0" borderId="9" xfId="1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1" fillId="0" borderId="1" xfId="1" applyFont="1" applyFill="1" applyBorder="1" applyAlignment="1">
      <alignment horizontal="center"/>
    </xf>
    <xf numFmtId="0" fontId="1" fillId="0" borderId="7" xfId="1" applyFont="1" applyFill="1" applyBorder="1"/>
    <xf numFmtId="2" fontId="1" fillId="0" borderId="7" xfId="1" applyNumberFormat="1" applyFont="1" applyFill="1" applyBorder="1" applyAlignment="1">
      <alignment horizontal="center"/>
    </xf>
    <xf numFmtId="2" fontId="14" fillId="0" borderId="12" xfId="1" applyNumberFormat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4" fontId="1" fillId="0" borderId="11" xfId="1" applyNumberFormat="1" applyFont="1" applyFill="1" applyBorder="1" applyAlignment="1">
      <alignment horizontal="center"/>
    </xf>
    <xf numFmtId="4" fontId="1" fillId="0" borderId="3" xfId="1" applyNumberFormat="1" applyFont="1" applyFill="1" applyBorder="1" applyAlignment="1">
      <alignment horizontal="center"/>
    </xf>
    <xf numFmtId="4" fontId="1" fillId="0" borderId="7" xfId="1" applyNumberFormat="1" applyFont="1" applyFill="1" applyBorder="1" applyAlignment="1">
      <alignment horizontal="center"/>
    </xf>
    <xf numFmtId="0" fontId="6" fillId="0" borderId="18" xfId="1" applyFont="1" applyFill="1" applyBorder="1" applyAlignment="1">
      <alignment horizontal="left"/>
    </xf>
    <xf numFmtId="0" fontId="6" fillId="0" borderId="18" xfId="1" applyFont="1" applyFill="1" applyBorder="1"/>
    <xf numFmtId="4" fontId="6" fillId="0" borderId="18" xfId="1" applyNumberFormat="1" applyFont="1" applyFill="1" applyBorder="1" applyAlignment="1"/>
    <xf numFmtId="4" fontId="6" fillId="0" borderId="18" xfId="1" applyNumberFormat="1" applyFont="1" applyFill="1" applyBorder="1" applyAlignment="1">
      <alignment horizontal="center"/>
    </xf>
    <xf numFmtId="0" fontId="6" fillId="0" borderId="21" xfId="1" applyFont="1" applyFill="1" applyBorder="1"/>
    <xf numFmtId="0" fontId="6" fillId="0" borderId="21" xfId="1" applyFont="1" applyFill="1" applyBorder="1" applyAlignment="1">
      <alignment horizontal="left"/>
    </xf>
    <xf numFmtId="4" fontId="6" fillId="0" borderId="21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0" xfId="1" applyFont="1" applyFill="1" applyBorder="1" applyAlignment="1">
      <alignment horizontal="left"/>
    </xf>
    <xf numFmtId="164" fontId="6" fillId="0" borderId="0" xfId="1" applyNumberFormat="1" applyFont="1" applyFill="1" applyAlignment="1">
      <alignment horizontal="center"/>
    </xf>
    <xf numFmtId="9" fontId="1" fillId="0" borderId="0" xfId="1" applyNumberFormat="1" applyFont="1" applyFill="1" applyAlignment="1">
      <alignment horizontal="center"/>
    </xf>
    <xf numFmtId="4" fontId="1" fillId="0" borderId="0" xfId="1" applyNumberFormat="1" applyFont="1" applyFill="1" applyAlignment="1">
      <alignment horizontal="center"/>
    </xf>
    <xf numFmtId="0" fontId="4" fillId="0" borderId="0" xfId="1" applyFont="1" applyFill="1"/>
    <xf numFmtId="0" fontId="8" fillId="0" borderId="0" xfId="1" applyFont="1" applyFill="1"/>
    <xf numFmtId="4" fontId="1" fillId="0" borderId="20" xfId="1" applyNumberFormat="1" applyFont="1" applyFill="1" applyBorder="1" applyAlignment="1">
      <alignment horizontal="center"/>
    </xf>
    <xf numFmtId="0" fontId="1" fillId="0" borderId="0" xfId="1" applyFont="1" applyFill="1" applyAlignment="1">
      <alignment horizontal="center"/>
    </xf>
    <xf numFmtId="4" fontId="6" fillId="0" borderId="18" xfId="1" applyNumberFormat="1" applyFont="1" applyFill="1" applyBorder="1" applyAlignment="1">
      <alignment horizontal="center"/>
    </xf>
    <xf numFmtId="4" fontId="6" fillId="0" borderId="0" xfId="1" applyNumberFormat="1" applyFont="1" applyFill="1" applyAlignment="1">
      <alignment horizontal="center"/>
    </xf>
    <xf numFmtId="4" fontId="6" fillId="0" borderId="0" xfId="1" applyNumberFormat="1" applyFont="1" applyFill="1" applyBorder="1" applyAlignment="1">
      <alignment horizontal="center"/>
    </xf>
    <xf numFmtId="4" fontId="6" fillId="0" borderId="18" xfId="1" applyNumberFormat="1" applyFont="1" applyFill="1" applyBorder="1" applyAlignment="1">
      <alignment horizontal="center"/>
    </xf>
    <xf numFmtId="0" fontId="6" fillId="0" borderId="0" xfId="1" applyFont="1" applyFill="1" applyAlignment="1">
      <alignment horizontal="justify" vertical="top" wrapText="1"/>
    </xf>
    <xf numFmtId="4" fontId="6" fillId="0" borderId="24" xfId="1" applyNumberFormat="1" applyFont="1" applyFill="1" applyBorder="1" applyAlignment="1">
      <alignment horizontal="center"/>
    </xf>
    <xf numFmtId="4" fontId="6" fillId="0" borderId="0" xfId="1" applyNumberFormat="1" applyFont="1" applyFill="1" applyAlignment="1">
      <alignment horizontal="center"/>
    </xf>
    <xf numFmtId="0" fontId="1" fillId="0" borderId="19" xfId="1" applyFont="1" applyFill="1" applyBorder="1" applyAlignment="1">
      <alignment horizontal="center" vertical="center" textRotation="90" wrapText="1"/>
    </xf>
    <xf numFmtId="0" fontId="1" fillId="0" borderId="8" xfId="1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textRotation="90" wrapText="1"/>
    </xf>
    <xf numFmtId="49" fontId="1" fillId="0" borderId="20" xfId="1" applyNumberFormat="1" applyFont="1" applyFill="1" applyBorder="1" applyAlignment="1">
      <alignment horizontal="left" vertical="top" wrapText="1"/>
    </xf>
    <xf numFmtId="49" fontId="1" fillId="0" borderId="5" xfId="1" applyNumberFormat="1" applyFont="1" applyFill="1" applyBorder="1" applyAlignment="1">
      <alignment horizontal="left" vertical="top" wrapText="1"/>
    </xf>
    <xf numFmtId="49" fontId="1" fillId="0" borderId="7" xfId="1" applyNumberFormat="1" applyFont="1" applyFill="1" applyBorder="1" applyAlignment="1">
      <alignment horizontal="left" vertical="top" wrapText="1"/>
    </xf>
    <xf numFmtId="49" fontId="1" fillId="0" borderId="20" xfId="1" applyNumberFormat="1" applyFont="1" applyFill="1" applyBorder="1" applyAlignment="1">
      <alignment horizontal="center" vertical="top" wrapText="1"/>
    </xf>
    <xf numFmtId="49" fontId="1" fillId="0" borderId="5" xfId="1" applyNumberFormat="1" applyFont="1" applyFill="1" applyBorder="1" applyAlignment="1">
      <alignment horizontal="center" vertical="top" wrapText="1"/>
    </xf>
    <xf numFmtId="49" fontId="1" fillId="0" borderId="7" xfId="1" applyNumberFormat="1" applyFont="1" applyFill="1" applyBorder="1" applyAlignment="1">
      <alignment horizontal="center" vertical="top" wrapText="1"/>
    </xf>
    <xf numFmtId="4" fontId="6" fillId="0" borderId="18" xfId="1" applyNumberFormat="1" applyFont="1" applyFill="1" applyBorder="1" applyAlignment="1">
      <alignment horizontal="center"/>
    </xf>
    <xf numFmtId="0" fontId="1" fillId="0" borderId="19" xfId="1" applyFont="1" applyFill="1" applyBorder="1" applyAlignment="1">
      <alignment horizontal="center" vertical="center" textRotation="90"/>
    </xf>
    <xf numFmtId="0" fontId="1" fillId="0" borderId="8" xfId="1" applyFont="1" applyFill="1" applyBorder="1" applyAlignment="1">
      <alignment horizontal="center" vertical="center" textRotation="90"/>
    </xf>
    <xf numFmtId="0" fontId="1" fillId="0" borderId="4" xfId="1" applyFont="1" applyFill="1" applyBorder="1" applyAlignment="1">
      <alignment horizontal="center" vertical="center" textRotation="90"/>
    </xf>
    <xf numFmtId="0" fontId="9" fillId="0" borderId="0" xfId="1" applyFont="1" applyFill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0" fontId="1" fillId="0" borderId="1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wrapText="1"/>
    </xf>
    <xf numFmtId="0" fontId="1" fillId="0" borderId="7" xfId="1" applyFont="1" applyFill="1" applyBorder="1" applyAlignment="1">
      <alignment horizontal="center" wrapText="1"/>
    </xf>
    <xf numFmtId="0" fontId="6" fillId="0" borderId="0" xfId="1" applyFont="1" applyFill="1" applyAlignment="1">
      <alignment horizontal="center"/>
    </xf>
    <xf numFmtId="0" fontId="6" fillId="0" borderId="0" xfId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1" fillId="0" borderId="0" xfId="1" applyFont="1" applyFill="1" applyAlignment="1">
      <alignment horizontal="right"/>
    </xf>
    <xf numFmtId="0" fontId="7" fillId="0" borderId="0" xfId="0" applyFont="1" applyAlignment="1"/>
    <xf numFmtId="0" fontId="1" fillId="0" borderId="0" xfId="1" applyFont="1" applyFill="1" applyAlignment="1">
      <alignment horizontal="center"/>
    </xf>
    <xf numFmtId="0" fontId="8" fillId="0" borderId="0" xfId="1" applyFont="1" applyFill="1" applyAlignment="1">
      <alignment horizontal="left"/>
    </xf>
    <xf numFmtId="0" fontId="6" fillId="0" borderId="22" xfId="1" applyFont="1" applyFill="1" applyBorder="1" applyAlignment="1">
      <alignment horizontal="center"/>
    </xf>
    <xf numFmtId="0" fontId="6" fillId="0" borderId="21" xfId="1" applyFont="1" applyFill="1" applyBorder="1" applyAlignment="1">
      <alignment horizontal="center"/>
    </xf>
    <xf numFmtId="0" fontId="6" fillId="0" borderId="23" xfId="1" applyFont="1" applyFill="1" applyBorder="1" applyAlignment="1">
      <alignment horizontal="center"/>
    </xf>
    <xf numFmtId="0" fontId="10" fillId="0" borderId="0" xfId="1" applyFont="1" applyFill="1" applyAlignment="1">
      <alignment horizontal="center" wrapText="1"/>
    </xf>
    <xf numFmtId="0" fontId="0" fillId="0" borderId="0" xfId="0" applyAlignment="1">
      <alignment horizontal="center"/>
    </xf>
    <xf numFmtId="0" fontId="10" fillId="0" borderId="0" xfId="1" applyFont="1" applyFill="1" applyAlignment="1">
      <alignment horizontal="center"/>
    </xf>
    <xf numFmtId="0" fontId="10" fillId="0" borderId="0" xfId="1" applyFont="1" applyFill="1" applyBorder="1" applyAlignment="1">
      <alignment horizontal="center"/>
    </xf>
  </cellXfs>
  <cellStyles count="2">
    <cellStyle name="Обычный" xfId="0" builtinId="0"/>
    <cellStyle name="Обычный_ПРОБЫ СМЕТ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8"/>
  <sheetViews>
    <sheetView tabSelected="1" topLeftCell="A73" workbookViewId="0">
      <selection activeCell="I88" sqref="I88"/>
    </sheetView>
  </sheetViews>
  <sheetFormatPr defaultRowHeight="15" x14ac:dyDescent="0.25"/>
  <cols>
    <col min="1" max="1" width="10.5703125" customWidth="1"/>
    <col min="2" max="2" width="15.7109375" customWidth="1"/>
    <col min="3" max="3" width="7.42578125" customWidth="1"/>
    <col min="6" max="6" width="9.5703125" bestFit="1" customWidth="1"/>
    <col min="7" max="7" width="10.85546875" customWidth="1"/>
    <col min="11" max="11" width="13" customWidth="1"/>
    <col min="12" max="13" width="9.85546875" bestFit="1" customWidth="1"/>
    <col min="14" max="14" width="13.7109375" customWidth="1"/>
  </cols>
  <sheetData>
    <row r="1" spans="1:14" x14ac:dyDescent="0.25">
      <c r="A1" s="96"/>
      <c r="B1" s="96"/>
      <c r="C1" s="96"/>
      <c r="D1" s="96"/>
      <c r="E1" s="1"/>
      <c r="F1" s="1"/>
      <c r="G1" s="1"/>
      <c r="H1" s="1"/>
      <c r="I1" s="1"/>
      <c r="J1" s="1"/>
      <c r="K1" s="97"/>
      <c r="L1" s="97"/>
      <c r="M1" s="97"/>
      <c r="N1" s="97"/>
    </row>
    <row r="2" spans="1:14" x14ac:dyDescent="0.25">
      <c r="A2" s="98"/>
      <c r="B2" s="98"/>
      <c r="C2" s="98"/>
      <c r="D2" s="98"/>
      <c r="E2" s="2"/>
      <c r="F2" s="2"/>
      <c r="G2" s="2"/>
      <c r="H2" s="99"/>
      <c r="I2" s="100"/>
      <c r="J2" s="100"/>
      <c r="K2" s="100"/>
      <c r="L2" s="100"/>
      <c r="M2" s="100"/>
      <c r="N2" s="100"/>
    </row>
    <row r="3" spans="1:14" ht="15.75" x14ac:dyDescent="0.25">
      <c r="A3" s="101"/>
      <c r="B3" s="101"/>
      <c r="C3" s="101"/>
      <c r="D3" s="101"/>
      <c r="E3" s="3"/>
      <c r="F3" s="3"/>
      <c r="G3" s="3"/>
      <c r="H3" s="3"/>
      <c r="I3" s="3"/>
      <c r="J3" s="3"/>
      <c r="K3" s="102"/>
      <c r="L3" s="102"/>
      <c r="M3" s="102"/>
      <c r="N3" s="102"/>
    </row>
    <row r="4" spans="1:14" ht="18.75" x14ac:dyDescent="0.3">
      <c r="A4" s="73" t="s">
        <v>6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</row>
    <row r="5" spans="1:14" x14ac:dyDescent="0.25">
      <c r="A5" s="106" t="s">
        <v>7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</row>
    <row r="6" spans="1:14" ht="15.75" x14ac:dyDescent="0.25">
      <c r="A6" s="4"/>
      <c r="B6" s="108" t="s">
        <v>54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4"/>
    </row>
    <row r="7" spans="1:14" ht="15.75" x14ac:dyDescent="0.25">
      <c r="A7" s="108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</row>
    <row r="8" spans="1:14" ht="15.75" x14ac:dyDescent="0.25">
      <c r="A8" s="5"/>
      <c r="B8" s="5"/>
      <c r="C8" s="5"/>
      <c r="D8" s="5"/>
      <c r="E8" s="5"/>
      <c r="F8" s="109"/>
      <c r="G8" s="109"/>
      <c r="H8" s="109"/>
      <c r="I8" s="109"/>
      <c r="J8" s="5"/>
      <c r="K8" s="5"/>
      <c r="L8" s="5"/>
      <c r="M8" s="5"/>
      <c r="N8" s="5"/>
    </row>
    <row r="9" spans="1:14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 x14ac:dyDescent="0.25">
      <c r="A10" s="6"/>
      <c r="B10" s="6" t="s">
        <v>55</v>
      </c>
      <c r="C10" s="6"/>
      <c r="D10" s="6" t="s">
        <v>8</v>
      </c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14" x14ac:dyDescent="0.25">
      <c r="A11" s="6"/>
      <c r="B11" s="6" t="s">
        <v>58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4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ht="15.75" thickBot="1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8" t="s">
        <v>9</v>
      </c>
      <c r="M13" s="74" t="e">
        <f>K78</f>
        <v>#VALUE!</v>
      </c>
      <c r="N13" s="74"/>
    </row>
    <row r="14" spans="1:14" ht="15.75" thickBot="1" x14ac:dyDescent="0.3">
      <c r="A14" s="103" t="s">
        <v>57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5"/>
    </row>
    <row r="15" spans="1:14" ht="15" customHeight="1" x14ac:dyDescent="0.25">
      <c r="A15" s="61" t="s">
        <v>10</v>
      </c>
      <c r="B15" s="75" t="s">
        <v>11</v>
      </c>
      <c r="C15" s="77" t="s">
        <v>12</v>
      </c>
      <c r="D15" s="77" t="s">
        <v>13</v>
      </c>
      <c r="E15" s="77" t="s">
        <v>14</v>
      </c>
      <c r="F15" s="79" t="s">
        <v>15</v>
      </c>
      <c r="G15" s="81" t="s">
        <v>16</v>
      </c>
      <c r="H15" s="83" t="s">
        <v>17</v>
      </c>
      <c r="I15" s="85" t="s">
        <v>18</v>
      </c>
      <c r="J15" s="87" t="s">
        <v>19</v>
      </c>
      <c r="K15" s="77" t="s">
        <v>20</v>
      </c>
      <c r="L15" s="75" t="s">
        <v>0</v>
      </c>
      <c r="M15" s="89"/>
      <c r="N15" s="89"/>
    </row>
    <row r="16" spans="1:14" x14ac:dyDescent="0.25">
      <c r="A16" s="61"/>
      <c r="B16" s="75"/>
      <c r="C16" s="77"/>
      <c r="D16" s="77"/>
      <c r="E16" s="77"/>
      <c r="F16" s="79"/>
      <c r="G16" s="81"/>
      <c r="H16" s="83"/>
      <c r="I16" s="85"/>
      <c r="J16" s="87"/>
      <c r="K16" s="77"/>
      <c r="L16" s="76"/>
      <c r="M16" s="90"/>
      <c r="N16" s="90"/>
    </row>
    <row r="17" spans="1:14" x14ac:dyDescent="0.25">
      <c r="A17" s="61"/>
      <c r="B17" s="75"/>
      <c r="C17" s="77"/>
      <c r="D17" s="77"/>
      <c r="E17" s="9" t="s">
        <v>21</v>
      </c>
      <c r="F17" s="79"/>
      <c r="G17" s="81"/>
      <c r="H17" s="83"/>
      <c r="I17" s="85"/>
      <c r="J17" s="87"/>
      <c r="K17" s="77"/>
      <c r="L17" s="10" t="s">
        <v>22</v>
      </c>
      <c r="M17" s="10" t="s">
        <v>23</v>
      </c>
      <c r="N17" s="91" t="s">
        <v>24</v>
      </c>
    </row>
    <row r="18" spans="1:14" x14ac:dyDescent="0.25">
      <c r="A18" s="61"/>
      <c r="B18" s="75"/>
      <c r="C18" s="77"/>
      <c r="D18" s="77"/>
      <c r="E18" s="9" t="s">
        <v>25</v>
      </c>
      <c r="F18" s="79"/>
      <c r="G18" s="81"/>
      <c r="H18" s="83"/>
      <c r="I18" s="85"/>
      <c r="J18" s="87"/>
      <c r="K18" s="77"/>
      <c r="L18" s="94" t="s">
        <v>26</v>
      </c>
      <c r="M18" s="94" t="s">
        <v>26</v>
      </c>
      <c r="N18" s="92"/>
    </row>
    <row r="19" spans="1:14" x14ac:dyDescent="0.25">
      <c r="A19" s="62"/>
      <c r="B19" s="76"/>
      <c r="C19" s="78"/>
      <c r="D19" s="78"/>
      <c r="E19" s="11" t="s">
        <v>27</v>
      </c>
      <c r="F19" s="80"/>
      <c r="G19" s="82"/>
      <c r="H19" s="84"/>
      <c r="I19" s="86"/>
      <c r="J19" s="88"/>
      <c r="K19" s="78"/>
      <c r="L19" s="95"/>
      <c r="M19" s="95"/>
      <c r="N19" s="93"/>
    </row>
    <row r="20" spans="1:14" ht="15.75" thickBot="1" x14ac:dyDescent="0.3">
      <c r="A20" s="12">
        <v>1</v>
      </c>
      <c r="B20" s="13">
        <v>2</v>
      </c>
      <c r="C20" s="13">
        <v>3</v>
      </c>
      <c r="D20" s="13">
        <v>4</v>
      </c>
      <c r="E20" s="13">
        <v>5</v>
      </c>
      <c r="F20" s="14">
        <v>6</v>
      </c>
      <c r="G20" s="15">
        <v>7</v>
      </c>
      <c r="H20" s="16">
        <v>8</v>
      </c>
      <c r="I20" s="14">
        <v>9</v>
      </c>
      <c r="J20" s="17">
        <v>10</v>
      </c>
      <c r="K20" s="13">
        <v>11</v>
      </c>
      <c r="L20" s="13">
        <v>12</v>
      </c>
      <c r="M20" s="13">
        <v>13</v>
      </c>
      <c r="N20" s="13">
        <v>14</v>
      </c>
    </row>
    <row r="21" spans="1:14" ht="15" customHeight="1" x14ac:dyDescent="0.25">
      <c r="A21" s="60" t="s">
        <v>28</v>
      </c>
      <c r="B21" s="63" t="s">
        <v>29</v>
      </c>
      <c r="C21" s="66" t="s">
        <v>30</v>
      </c>
      <c r="D21" s="18">
        <v>1.1200000000000001</v>
      </c>
      <c r="E21" s="19">
        <v>1.3</v>
      </c>
      <c r="F21" s="20" t="s">
        <v>8</v>
      </c>
      <c r="G21" s="21">
        <v>7.44</v>
      </c>
      <c r="H21" s="22"/>
      <c r="I21" s="23"/>
      <c r="J21" s="24"/>
      <c r="K21" s="25">
        <v>0</v>
      </c>
      <c r="L21" s="25" t="s">
        <v>8</v>
      </c>
      <c r="M21" s="25" t="e">
        <f>((I21*J21)+(I22*J22)+(I23*J23)+(I24*J24)+(I25*J25)+(I26*J26))*E21*E22*E23*D21</f>
        <v>#VALUE!</v>
      </c>
      <c r="N21" s="25">
        <v>0</v>
      </c>
    </row>
    <row r="22" spans="1:14" x14ac:dyDescent="0.25">
      <c r="A22" s="61"/>
      <c r="B22" s="64"/>
      <c r="C22" s="67"/>
      <c r="D22" s="26"/>
      <c r="E22" s="19">
        <v>1.1100000000000001</v>
      </c>
      <c r="F22" s="27"/>
      <c r="G22" s="21"/>
      <c r="H22" s="28" t="s">
        <v>31</v>
      </c>
      <c r="I22" s="23" t="s">
        <v>8</v>
      </c>
      <c r="J22" s="24">
        <v>1.24</v>
      </c>
      <c r="K22" s="25"/>
      <c r="L22" s="26"/>
      <c r="M22" s="26"/>
      <c r="N22" s="26"/>
    </row>
    <row r="23" spans="1:14" x14ac:dyDescent="0.25">
      <c r="A23" s="61"/>
      <c r="B23" s="64"/>
      <c r="C23" s="67"/>
      <c r="D23" s="26"/>
      <c r="E23" s="19">
        <v>1.1399999999999999</v>
      </c>
      <c r="F23" s="27"/>
      <c r="G23" s="21"/>
      <c r="H23" s="29"/>
      <c r="I23" s="23"/>
      <c r="J23" s="24"/>
      <c r="K23" s="25"/>
      <c r="L23" s="26"/>
      <c r="M23" s="26"/>
      <c r="N23" s="26"/>
    </row>
    <row r="24" spans="1:14" x14ac:dyDescent="0.25">
      <c r="A24" s="61"/>
      <c r="B24" s="64"/>
      <c r="C24" s="67"/>
      <c r="D24" s="26"/>
      <c r="E24" s="19"/>
      <c r="F24" s="27"/>
      <c r="G24" s="21"/>
      <c r="H24" s="29"/>
      <c r="I24" s="23"/>
      <c r="J24" s="24"/>
      <c r="K24" s="25"/>
      <c r="L24" s="26"/>
      <c r="M24" s="26"/>
      <c r="N24" s="26"/>
    </row>
    <row r="25" spans="1:14" x14ac:dyDescent="0.25">
      <c r="A25" s="61"/>
      <c r="B25" s="64"/>
      <c r="C25" s="67"/>
      <c r="D25" s="26"/>
      <c r="E25" s="19"/>
      <c r="F25" s="27"/>
      <c r="G25" s="21"/>
      <c r="H25" s="29"/>
      <c r="I25" s="23"/>
      <c r="J25" s="24"/>
      <c r="K25" s="25"/>
      <c r="L25" s="26"/>
      <c r="M25" s="26"/>
      <c r="N25" s="26"/>
    </row>
    <row r="26" spans="1:14" x14ac:dyDescent="0.25">
      <c r="A26" s="62"/>
      <c r="B26" s="65"/>
      <c r="C26" s="68"/>
      <c r="D26" s="30"/>
      <c r="E26" s="31"/>
      <c r="F26" s="27"/>
      <c r="G26" s="32" t="s">
        <v>8</v>
      </c>
      <c r="H26" s="33"/>
      <c r="I26" s="34"/>
      <c r="J26" s="35"/>
      <c r="K26" s="36"/>
      <c r="L26" s="30"/>
      <c r="M26" s="30"/>
      <c r="N26" s="30"/>
    </row>
    <row r="27" spans="1:14" ht="15.75" thickBot="1" x14ac:dyDescent="0.3">
      <c r="A27" s="1"/>
      <c r="B27" s="37" t="s">
        <v>32</v>
      </c>
      <c r="C27" s="38"/>
      <c r="D27" s="38"/>
      <c r="E27" s="38"/>
      <c r="F27" s="38"/>
      <c r="G27" s="38"/>
      <c r="H27" s="38"/>
      <c r="I27" s="69" t="e">
        <f>SUM(L21:N21)</f>
        <v>#VALUE!</v>
      </c>
      <c r="J27" s="69"/>
      <c r="K27" s="38"/>
      <c r="L27" s="39"/>
      <c r="M27" s="40"/>
      <c r="N27" s="40"/>
    </row>
    <row r="28" spans="1:14" ht="15" customHeight="1" x14ac:dyDescent="0.25">
      <c r="A28" s="60" t="s">
        <v>52</v>
      </c>
      <c r="B28" s="63" t="s">
        <v>33</v>
      </c>
      <c r="C28" s="66" t="s">
        <v>1</v>
      </c>
      <c r="D28" s="18">
        <v>32</v>
      </c>
      <c r="E28" s="19">
        <v>1.3</v>
      </c>
      <c r="F28" s="20" t="s">
        <v>8</v>
      </c>
      <c r="G28" s="21">
        <v>0.9</v>
      </c>
      <c r="H28" s="22"/>
      <c r="I28" s="23"/>
      <c r="J28" s="24"/>
      <c r="K28" s="25">
        <v>0</v>
      </c>
      <c r="L28" s="25" t="e">
        <f>F28*G28*E28*E29*E30*D28</f>
        <v>#VALUE!</v>
      </c>
      <c r="M28" s="25" t="e">
        <f>((I28*J28)+(I29*J29)+(I30*J30)+(I31*J31)+(I32*J32)+(I33*J33))*E28*E29*E30*D28</f>
        <v>#VALUE!</v>
      </c>
      <c r="N28" s="51">
        <v>0</v>
      </c>
    </row>
    <row r="29" spans="1:14" x14ac:dyDescent="0.25">
      <c r="A29" s="61"/>
      <c r="B29" s="64"/>
      <c r="C29" s="67"/>
      <c r="D29" s="26"/>
      <c r="E29" s="19">
        <v>1.1100000000000001</v>
      </c>
      <c r="F29" s="27"/>
      <c r="G29" s="21"/>
      <c r="H29" s="29" t="s">
        <v>4</v>
      </c>
      <c r="I29" s="23" t="s">
        <v>8</v>
      </c>
      <c r="J29" s="24">
        <v>0.3</v>
      </c>
      <c r="K29" s="25"/>
      <c r="L29" s="26"/>
      <c r="M29" s="26"/>
      <c r="N29" s="26"/>
    </row>
    <row r="30" spans="1:14" x14ac:dyDescent="0.25">
      <c r="A30" s="61"/>
      <c r="B30" s="64"/>
      <c r="C30" s="67"/>
      <c r="D30" s="26"/>
      <c r="E30" s="19">
        <v>1.1399999999999999</v>
      </c>
      <c r="F30" s="27"/>
      <c r="G30" s="21"/>
      <c r="H30" s="29"/>
      <c r="I30" s="23"/>
      <c r="J30" s="24"/>
      <c r="K30" s="25"/>
      <c r="L30" s="26"/>
      <c r="M30" s="26"/>
      <c r="N30" s="26"/>
    </row>
    <row r="31" spans="1:14" x14ac:dyDescent="0.25">
      <c r="A31" s="61"/>
      <c r="B31" s="64"/>
      <c r="C31" s="67"/>
      <c r="D31" s="26"/>
      <c r="E31" s="19"/>
      <c r="F31" s="27"/>
      <c r="G31" s="21"/>
      <c r="H31" s="29"/>
      <c r="I31" s="23"/>
      <c r="J31" s="24"/>
      <c r="K31" s="25"/>
      <c r="L31" s="26"/>
      <c r="M31" s="26"/>
      <c r="N31" s="26"/>
    </row>
    <row r="32" spans="1:14" x14ac:dyDescent="0.25">
      <c r="A32" s="61"/>
      <c r="B32" s="64"/>
      <c r="C32" s="67"/>
      <c r="D32" s="26"/>
      <c r="E32" s="19"/>
      <c r="F32" s="27"/>
      <c r="G32" s="21"/>
      <c r="H32" s="29"/>
      <c r="I32" s="23"/>
      <c r="J32" s="24"/>
      <c r="K32" s="25"/>
      <c r="L32" s="26"/>
      <c r="M32" s="26"/>
      <c r="N32" s="26"/>
    </row>
    <row r="33" spans="1:14" x14ac:dyDescent="0.25">
      <c r="A33" s="62"/>
      <c r="B33" s="65"/>
      <c r="C33" s="68"/>
      <c r="D33" s="30"/>
      <c r="E33" s="31"/>
      <c r="F33" s="27"/>
      <c r="G33" s="32" t="s">
        <v>8</v>
      </c>
      <c r="H33" s="33"/>
      <c r="I33" s="34"/>
      <c r="J33" s="35"/>
      <c r="K33" s="36"/>
      <c r="L33" s="30"/>
      <c r="M33" s="30"/>
      <c r="N33" s="30"/>
    </row>
    <row r="34" spans="1:14" ht="15.75" thickBot="1" x14ac:dyDescent="0.3">
      <c r="A34" s="1"/>
      <c r="B34" s="37" t="s">
        <v>32</v>
      </c>
      <c r="C34" s="38"/>
      <c r="D34" s="38"/>
      <c r="E34" s="38"/>
      <c r="F34" s="38"/>
      <c r="G34" s="38"/>
      <c r="H34" s="38"/>
      <c r="I34" s="69" t="e">
        <f>SUM(L28:N28)</f>
        <v>#VALUE!</v>
      </c>
      <c r="J34" s="69"/>
      <c r="K34" s="38"/>
      <c r="L34" s="39"/>
      <c r="M34" s="40"/>
      <c r="N34" s="40"/>
    </row>
    <row r="35" spans="1:14" ht="15" customHeight="1" x14ac:dyDescent="0.25">
      <c r="A35" s="70" t="s">
        <v>5</v>
      </c>
      <c r="B35" s="63" t="s">
        <v>34</v>
      </c>
      <c r="C35" s="66" t="s">
        <v>3</v>
      </c>
      <c r="D35" s="18">
        <v>168</v>
      </c>
      <c r="E35" s="19">
        <v>1.3</v>
      </c>
      <c r="F35" s="20" t="s">
        <v>8</v>
      </c>
      <c r="G35" s="21">
        <v>1.5</v>
      </c>
      <c r="H35" s="22"/>
      <c r="I35" s="23"/>
      <c r="J35" s="24"/>
      <c r="K35" s="25">
        <v>0</v>
      </c>
      <c r="L35" s="25" t="e">
        <f>F35*G35*E35*E36*E37*D35</f>
        <v>#VALUE!</v>
      </c>
      <c r="M35" s="25" t="e">
        <f>((I35*J35)+(I36*J36)+(I37*J37)+(I38*J38)+(I39*J39)+(I40*J40))*E35*E36*E37*D35</f>
        <v>#VALUE!</v>
      </c>
      <c r="N35" s="51">
        <v>0</v>
      </c>
    </row>
    <row r="36" spans="1:14" x14ac:dyDescent="0.25">
      <c r="A36" s="71"/>
      <c r="B36" s="64"/>
      <c r="C36" s="67"/>
      <c r="D36" s="26"/>
      <c r="E36" s="19">
        <v>1.1100000000000001</v>
      </c>
      <c r="F36" s="27"/>
      <c r="G36" s="21"/>
      <c r="H36" s="28" t="s">
        <v>31</v>
      </c>
      <c r="I36" s="23" t="s">
        <v>8</v>
      </c>
      <c r="J36" s="24">
        <v>0.3</v>
      </c>
      <c r="K36" s="25"/>
      <c r="L36" s="26"/>
      <c r="M36" s="26"/>
      <c r="N36" s="26"/>
    </row>
    <row r="37" spans="1:14" x14ac:dyDescent="0.25">
      <c r="A37" s="71"/>
      <c r="B37" s="64"/>
      <c r="C37" s="67"/>
      <c r="D37" s="26"/>
      <c r="E37" s="19">
        <v>1.1399999999999999</v>
      </c>
      <c r="F37" s="27"/>
      <c r="G37" s="21"/>
      <c r="H37" s="29" t="s">
        <v>4</v>
      </c>
      <c r="I37" s="23" t="s">
        <v>8</v>
      </c>
      <c r="J37" s="24">
        <v>0.3</v>
      </c>
      <c r="K37" s="25"/>
      <c r="L37" s="26"/>
      <c r="M37" s="26"/>
      <c r="N37" s="26"/>
    </row>
    <row r="38" spans="1:14" x14ac:dyDescent="0.25">
      <c r="A38" s="71"/>
      <c r="B38" s="64"/>
      <c r="C38" s="67"/>
      <c r="D38" s="26"/>
      <c r="E38" s="19"/>
      <c r="F38" s="27"/>
      <c r="G38" s="21"/>
      <c r="H38" s="29"/>
      <c r="I38" s="23"/>
      <c r="J38" s="24"/>
      <c r="K38" s="25"/>
      <c r="L38" s="26"/>
      <c r="M38" s="26"/>
      <c r="N38" s="26"/>
    </row>
    <row r="39" spans="1:14" x14ac:dyDescent="0.25">
      <c r="A39" s="71"/>
      <c r="B39" s="64"/>
      <c r="C39" s="67"/>
      <c r="D39" s="26"/>
      <c r="E39" s="19"/>
      <c r="F39" s="27"/>
      <c r="G39" s="21"/>
      <c r="H39" s="29"/>
      <c r="I39" s="23"/>
      <c r="J39" s="24"/>
      <c r="K39" s="25"/>
      <c r="L39" s="26"/>
      <c r="M39" s="26"/>
      <c r="N39" s="26"/>
    </row>
    <row r="40" spans="1:14" x14ac:dyDescent="0.25">
      <c r="A40" s="72"/>
      <c r="B40" s="65"/>
      <c r="C40" s="68"/>
      <c r="D40" s="30"/>
      <c r="E40" s="31"/>
      <c r="F40" s="27"/>
      <c r="G40" s="32" t="s">
        <v>8</v>
      </c>
      <c r="H40" s="33"/>
      <c r="I40" s="34"/>
      <c r="J40" s="35"/>
      <c r="K40" s="36"/>
      <c r="L40" s="30"/>
      <c r="M40" s="30"/>
      <c r="N40" s="30"/>
    </row>
    <row r="41" spans="1:14" ht="15.75" thickBot="1" x14ac:dyDescent="0.3">
      <c r="A41" s="1"/>
      <c r="B41" s="37" t="s">
        <v>32</v>
      </c>
      <c r="C41" s="38"/>
      <c r="D41" s="38"/>
      <c r="E41" s="38"/>
      <c r="F41" s="38"/>
      <c r="G41" s="38"/>
      <c r="H41" s="38"/>
      <c r="I41" s="69" t="e">
        <f>L35+M35</f>
        <v>#VALUE!</v>
      </c>
      <c r="J41" s="69"/>
      <c r="K41" s="38"/>
      <c r="L41" s="39"/>
      <c r="M41" s="40"/>
      <c r="N41" s="40"/>
    </row>
    <row r="42" spans="1:14" ht="15" customHeight="1" x14ac:dyDescent="0.25">
      <c r="A42" s="70" t="s">
        <v>2</v>
      </c>
      <c r="B42" s="63" t="s">
        <v>35</v>
      </c>
      <c r="C42" s="66" t="s">
        <v>3</v>
      </c>
      <c r="D42" s="18">
        <v>64</v>
      </c>
      <c r="E42" s="19">
        <v>1.3</v>
      </c>
      <c r="F42" s="20" t="s">
        <v>8</v>
      </c>
      <c r="G42" s="21">
        <v>1.5</v>
      </c>
      <c r="H42" s="22"/>
      <c r="I42" s="23"/>
      <c r="J42" s="24"/>
      <c r="K42" s="25">
        <v>0</v>
      </c>
      <c r="L42" s="25" t="e">
        <f>F42*G42*E42*E43*E44*D42</f>
        <v>#VALUE!</v>
      </c>
      <c r="M42" s="25" t="e">
        <f>((I42*J42)+(I43*J43)+(I44*J44)+(I45*J45)+(I46*J46)+(I47*J47))*E42*E43*E44*D42</f>
        <v>#VALUE!</v>
      </c>
      <c r="N42" s="51">
        <v>0</v>
      </c>
    </row>
    <row r="43" spans="1:14" x14ac:dyDescent="0.25">
      <c r="A43" s="71"/>
      <c r="B43" s="64"/>
      <c r="C43" s="67"/>
      <c r="D43" s="26"/>
      <c r="E43" s="19">
        <v>1.1100000000000001</v>
      </c>
      <c r="F43" s="27"/>
      <c r="G43" s="21"/>
      <c r="H43" s="28" t="s">
        <v>31</v>
      </c>
      <c r="I43" s="23" t="s">
        <v>8</v>
      </c>
      <c r="J43" s="24">
        <v>0.3</v>
      </c>
      <c r="K43" s="25"/>
      <c r="L43" s="26"/>
      <c r="M43" s="26"/>
      <c r="N43" s="26"/>
    </row>
    <row r="44" spans="1:14" x14ac:dyDescent="0.25">
      <c r="A44" s="71"/>
      <c r="B44" s="64"/>
      <c r="C44" s="67"/>
      <c r="D44" s="26"/>
      <c r="E44" s="19">
        <v>1.1399999999999999</v>
      </c>
      <c r="F44" s="27"/>
      <c r="G44" s="21"/>
      <c r="H44" s="29" t="s">
        <v>4</v>
      </c>
      <c r="I44" s="23" t="s">
        <v>8</v>
      </c>
      <c r="J44" s="24">
        <v>0.3</v>
      </c>
      <c r="K44" s="25"/>
      <c r="L44" s="26"/>
      <c r="M44" s="26"/>
      <c r="N44" s="26"/>
    </row>
    <row r="45" spans="1:14" x14ac:dyDescent="0.25">
      <c r="A45" s="71"/>
      <c r="B45" s="64"/>
      <c r="C45" s="67"/>
      <c r="D45" s="26"/>
      <c r="E45" s="19"/>
      <c r="F45" s="27"/>
      <c r="G45" s="21"/>
      <c r="H45" s="29"/>
      <c r="I45" s="23"/>
      <c r="J45" s="24"/>
      <c r="K45" s="25"/>
      <c r="L45" s="26"/>
      <c r="M45" s="26"/>
      <c r="N45" s="26"/>
    </row>
    <row r="46" spans="1:14" x14ac:dyDescent="0.25">
      <c r="A46" s="71"/>
      <c r="B46" s="64"/>
      <c r="C46" s="67"/>
      <c r="D46" s="26"/>
      <c r="E46" s="19"/>
      <c r="F46" s="27"/>
      <c r="G46" s="21"/>
      <c r="H46" s="29"/>
      <c r="I46" s="23"/>
      <c r="J46" s="24"/>
      <c r="K46" s="25"/>
      <c r="L46" s="26"/>
      <c r="M46" s="26"/>
      <c r="N46" s="26"/>
    </row>
    <row r="47" spans="1:14" x14ac:dyDescent="0.25">
      <c r="A47" s="72"/>
      <c r="B47" s="65"/>
      <c r="C47" s="68"/>
      <c r="D47" s="30"/>
      <c r="E47" s="31"/>
      <c r="F47" s="27"/>
      <c r="G47" s="32" t="s">
        <v>8</v>
      </c>
      <c r="H47" s="33"/>
      <c r="I47" s="34"/>
      <c r="J47" s="35"/>
      <c r="K47" s="36"/>
      <c r="L47" s="30"/>
      <c r="M47" s="30"/>
      <c r="N47" s="30"/>
    </row>
    <row r="48" spans="1:14" ht="15.75" thickBot="1" x14ac:dyDescent="0.3">
      <c r="A48" s="1"/>
      <c r="B48" s="37" t="s">
        <v>32</v>
      </c>
      <c r="C48" s="38"/>
      <c r="D48" s="38"/>
      <c r="E48" s="38"/>
      <c r="F48" s="38"/>
      <c r="G48" s="38"/>
      <c r="H48" s="38"/>
      <c r="I48" s="69" t="e">
        <f>SUM(L42:N42)</f>
        <v>#VALUE!</v>
      </c>
      <c r="J48" s="69"/>
      <c r="K48" s="38"/>
      <c r="L48" s="39"/>
      <c r="M48" s="40"/>
      <c r="N48" s="40"/>
    </row>
    <row r="49" spans="1:14" ht="15" customHeight="1" x14ac:dyDescent="0.25">
      <c r="A49" s="70" t="s">
        <v>59</v>
      </c>
      <c r="B49" s="63" t="s">
        <v>60</v>
      </c>
      <c r="C49" s="66" t="s">
        <v>36</v>
      </c>
      <c r="D49" s="18">
        <v>28</v>
      </c>
      <c r="E49" s="19">
        <v>1.3</v>
      </c>
      <c r="F49" s="20" t="s">
        <v>8</v>
      </c>
      <c r="G49" s="21">
        <v>5.25</v>
      </c>
      <c r="H49" s="22"/>
      <c r="I49" s="23"/>
      <c r="J49" s="24"/>
      <c r="K49" s="25">
        <v>0</v>
      </c>
      <c r="L49" s="25" t="e">
        <f>F49*G49*E49*E50*E51*D49</f>
        <v>#VALUE!</v>
      </c>
      <c r="M49" s="25" t="e">
        <f>((I49*J49)+(I50*J50)+(I51*J51)+(I52*J52)+(I53*J53)+(I54*J54))*E49*E50*E51*D49</f>
        <v>#VALUE!</v>
      </c>
      <c r="N49" s="51">
        <v>0</v>
      </c>
    </row>
    <row r="50" spans="1:14" x14ac:dyDescent="0.25">
      <c r="A50" s="71"/>
      <c r="B50" s="64"/>
      <c r="C50" s="67"/>
      <c r="D50" s="26"/>
      <c r="E50" s="19">
        <v>1.1100000000000001</v>
      </c>
      <c r="F50" s="27"/>
      <c r="G50" s="21"/>
      <c r="H50" s="28" t="s">
        <v>31</v>
      </c>
      <c r="I50" s="23" t="s">
        <v>8</v>
      </c>
      <c r="J50" s="24">
        <v>1.75</v>
      </c>
      <c r="K50" s="25"/>
      <c r="L50" s="26"/>
      <c r="M50" s="26"/>
      <c r="N50" s="26"/>
    </row>
    <row r="51" spans="1:14" x14ac:dyDescent="0.25">
      <c r="A51" s="71"/>
      <c r="B51" s="64"/>
      <c r="C51" s="67"/>
      <c r="D51" s="26"/>
      <c r="E51" s="19">
        <v>1.1399999999999999</v>
      </c>
      <c r="F51" s="27"/>
      <c r="G51" s="21"/>
      <c r="H51" s="29"/>
      <c r="I51" s="23"/>
      <c r="J51" s="24"/>
      <c r="K51" s="25"/>
      <c r="L51" s="26"/>
      <c r="M51" s="26"/>
      <c r="N51" s="26"/>
    </row>
    <row r="52" spans="1:14" x14ac:dyDescent="0.25">
      <c r="A52" s="71"/>
      <c r="B52" s="64"/>
      <c r="C52" s="67"/>
      <c r="D52" s="26"/>
      <c r="E52" s="19"/>
      <c r="F52" s="27"/>
      <c r="G52" s="21"/>
      <c r="H52" s="29"/>
      <c r="I52" s="23"/>
      <c r="J52" s="24"/>
      <c r="K52" s="25"/>
      <c r="L52" s="26"/>
      <c r="M52" s="26"/>
      <c r="N52" s="26"/>
    </row>
    <row r="53" spans="1:14" x14ac:dyDescent="0.25">
      <c r="A53" s="71"/>
      <c r="B53" s="64"/>
      <c r="C53" s="67"/>
      <c r="D53" s="26"/>
      <c r="E53" s="19"/>
      <c r="F53" s="27"/>
      <c r="G53" s="21"/>
      <c r="H53" s="29"/>
      <c r="I53" s="23"/>
      <c r="J53" s="24"/>
      <c r="K53" s="25"/>
      <c r="L53" s="26"/>
      <c r="M53" s="26"/>
      <c r="N53" s="26"/>
    </row>
    <row r="54" spans="1:14" x14ac:dyDescent="0.25">
      <c r="A54" s="72"/>
      <c r="B54" s="65"/>
      <c r="C54" s="68"/>
      <c r="D54" s="30"/>
      <c r="E54" s="31"/>
      <c r="F54" s="27"/>
      <c r="G54" s="32" t="s">
        <v>8</v>
      </c>
      <c r="H54" s="33"/>
      <c r="I54" s="34"/>
      <c r="J54" s="35"/>
      <c r="K54" s="36"/>
      <c r="L54" s="30"/>
      <c r="M54" s="30"/>
      <c r="N54" s="30"/>
    </row>
    <row r="55" spans="1:14" ht="15.75" thickBot="1" x14ac:dyDescent="0.3">
      <c r="A55" s="1"/>
      <c r="B55" s="37" t="s">
        <v>32</v>
      </c>
      <c r="C55" s="38"/>
      <c r="D55" s="38"/>
      <c r="E55" s="38"/>
      <c r="F55" s="38"/>
      <c r="G55" s="38"/>
      <c r="H55" s="38"/>
      <c r="I55" s="69" t="e">
        <f>SUM(L49:N49)</f>
        <v>#VALUE!</v>
      </c>
      <c r="J55" s="69"/>
      <c r="K55" s="38"/>
      <c r="L55" s="39"/>
      <c r="M55" s="56"/>
      <c r="N55" s="56"/>
    </row>
    <row r="56" spans="1:14" ht="15" customHeight="1" x14ac:dyDescent="0.25">
      <c r="A56" s="60" t="s">
        <v>37</v>
      </c>
      <c r="B56" s="63" t="s">
        <v>61</v>
      </c>
      <c r="C56" s="66" t="s">
        <v>1</v>
      </c>
      <c r="D56" s="18">
        <v>32</v>
      </c>
      <c r="E56" s="19">
        <v>1.3</v>
      </c>
      <c r="F56" s="20" t="s">
        <v>8</v>
      </c>
      <c r="G56" s="21">
        <v>3.2</v>
      </c>
      <c r="H56" s="22"/>
      <c r="I56" s="23"/>
      <c r="J56" s="24"/>
      <c r="K56" s="25">
        <v>0</v>
      </c>
      <c r="L56" s="25" t="e">
        <f>F56*G56*E56*E57*E58*D56</f>
        <v>#VALUE!</v>
      </c>
      <c r="M56" s="25" t="e">
        <f>((I56*J56)+(I57*J57)+(I58*J58)+(I59*J59)+(I60*J60)+(I61*J61))*E56*E57*E58*D56</f>
        <v>#VALUE!</v>
      </c>
      <c r="N56" s="51">
        <v>0</v>
      </c>
    </row>
    <row r="57" spans="1:14" x14ac:dyDescent="0.25">
      <c r="A57" s="61"/>
      <c r="B57" s="64"/>
      <c r="C57" s="67"/>
      <c r="D57" s="26"/>
      <c r="E57" s="19">
        <v>1.1100000000000001</v>
      </c>
      <c r="F57" s="27"/>
      <c r="G57" s="21"/>
      <c r="H57" s="28" t="s">
        <v>31</v>
      </c>
      <c r="I57" s="23" t="s">
        <v>8</v>
      </c>
      <c r="J57" s="24">
        <v>0.3</v>
      </c>
      <c r="K57" s="25"/>
      <c r="L57" s="26"/>
      <c r="M57" s="26"/>
      <c r="N57" s="26"/>
    </row>
    <row r="58" spans="1:14" x14ac:dyDescent="0.25">
      <c r="A58" s="61"/>
      <c r="B58" s="64"/>
      <c r="C58" s="67"/>
      <c r="D58" s="26"/>
      <c r="E58" s="19">
        <v>1.1399999999999999</v>
      </c>
      <c r="F58" s="27"/>
      <c r="G58" s="21"/>
      <c r="H58" s="29"/>
      <c r="I58" s="23"/>
      <c r="J58" s="24"/>
      <c r="K58" s="25"/>
      <c r="L58" s="26"/>
      <c r="M58" s="26"/>
      <c r="N58" s="26"/>
    </row>
    <row r="59" spans="1:14" x14ac:dyDescent="0.25">
      <c r="A59" s="61"/>
      <c r="B59" s="64"/>
      <c r="C59" s="67"/>
      <c r="D59" s="26"/>
      <c r="E59" s="19"/>
      <c r="F59" s="27"/>
      <c r="G59" s="21"/>
      <c r="H59" s="29"/>
      <c r="I59" s="23"/>
      <c r="J59" s="24"/>
      <c r="K59" s="25"/>
      <c r="L59" s="26"/>
      <c r="M59" s="26"/>
      <c r="N59" s="26"/>
    </row>
    <row r="60" spans="1:14" x14ac:dyDescent="0.25">
      <c r="A60" s="61"/>
      <c r="B60" s="64"/>
      <c r="C60" s="67"/>
      <c r="D60" s="26"/>
      <c r="E60" s="19"/>
      <c r="F60" s="27"/>
      <c r="G60" s="21"/>
      <c r="H60" s="29"/>
      <c r="I60" s="23"/>
      <c r="J60" s="24"/>
      <c r="K60" s="25"/>
      <c r="L60" s="26"/>
      <c r="M60" s="26"/>
      <c r="N60" s="26"/>
    </row>
    <row r="61" spans="1:14" x14ac:dyDescent="0.25">
      <c r="A61" s="62"/>
      <c r="B61" s="65"/>
      <c r="C61" s="68"/>
      <c r="D61" s="30"/>
      <c r="E61" s="31"/>
      <c r="F61" s="27"/>
      <c r="G61" s="32" t="s">
        <v>8</v>
      </c>
      <c r="H61" s="33"/>
      <c r="I61" s="34"/>
      <c r="J61" s="35"/>
      <c r="K61" s="36"/>
      <c r="L61" s="30"/>
      <c r="M61" s="30"/>
      <c r="N61" s="30"/>
    </row>
    <row r="62" spans="1:14" ht="15.75" thickBot="1" x14ac:dyDescent="0.3">
      <c r="A62" s="1"/>
      <c r="B62" s="37" t="s">
        <v>32</v>
      </c>
      <c r="C62" s="38"/>
      <c r="D62" s="38"/>
      <c r="E62" s="38"/>
      <c r="F62" s="38"/>
      <c r="G62" s="38"/>
      <c r="H62" s="38"/>
      <c r="I62" s="69" t="e">
        <f>SUM(L56:N56)</f>
        <v>#VALUE!</v>
      </c>
      <c r="J62" s="69"/>
      <c r="K62" s="38"/>
      <c r="L62" s="39"/>
      <c r="M62" s="56"/>
      <c r="N62" s="56"/>
    </row>
    <row r="63" spans="1:14" ht="15.75" thickBot="1" x14ac:dyDescent="0.3">
      <c r="A63" s="103" t="s">
        <v>56</v>
      </c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5"/>
    </row>
    <row r="64" spans="1:14" ht="15" customHeight="1" x14ac:dyDescent="0.25">
      <c r="A64" s="60" t="s">
        <v>28</v>
      </c>
      <c r="B64" s="63" t="s">
        <v>29</v>
      </c>
      <c r="C64" s="66" t="s">
        <v>30</v>
      </c>
      <c r="D64" s="18">
        <v>0.48</v>
      </c>
      <c r="E64" s="19">
        <v>1.3</v>
      </c>
      <c r="F64" s="20" t="s">
        <v>8</v>
      </c>
      <c r="G64" s="21">
        <v>7.44</v>
      </c>
      <c r="H64" s="22"/>
      <c r="I64" s="23"/>
      <c r="J64" s="24"/>
      <c r="K64" s="25">
        <v>0</v>
      </c>
      <c r="L64" s="25" t="e">
        <f>F64*G64*E64*E65*E66*D64</f>
        <v>#VALUE!</v>
      </c>
      <c r="M64" s="25" t="e">
        <f>((I64*J64)+(I65*J65)+(I66*J66)+(I67*J67)+(I68*J68)+(I69*J69))*E64*E65*E66*D64</f>
        <v>#VALUE!</v>
      </c>
      <c r="N64" s="25">
        <v>0</v>
      </c>
    </row>
    <row r="65" spans="1:14" x14ac:dyDescent="0.25">
      <c r="A65" s="61"/>
      <c r="B65" s="64"/>
      <c r="C65" s="67"/>
      <c r="D65" s="26"/>
      <c r="E65" s="19">
        <v>1.1100000000000001</v>
      </c>
      <c r="F65" s="27"/>
      <c r="G65" s="21"/>
      <c r="H65" s="28" t="s">
        <v>31</v>
      </c>
      <c r="I65" s="23" t="s">
        <v>8</v>
      </c>
      <c r="J65" s="24">
        <v>1.24</v>
      </c>
      <c r="K65" s="25"/>
      <c r="L65" s="26"/>
      <c r="M65" s="26"/>
      <c r="N65" s="26"/>
    </row>
    <row r="66" spans="1:14" x14ac:dyDescent="0.25">
      <c r="A66" s="61"/>
      <c r="B66" s="64"/>
      <c r="C66" s="67"/>
      <c r="D66" s="26"/>
      <c r="E66" s="19">
        <v>1.1399999999999999</v>
      </c>
      <c r="F66" s="27"/>
      <c r="G66" s="21"/>
      <c r="H66" s="29"/>
      <c r="I66" s="23"/>
      <c r="J66" s="24"/>
      <c r="K66" s="25"/>
      <c r="L66" s="26"/>
      <c r="M66" s="26"/>
      <c r="N66" s="26"/>
    </row>
    <row r="67" spans="1:14" x14ac:dyDescent="0.25">
      <c r="A67" s="61"/>
      <c r="B67" s="64"/>
      <c r="C67" s="67"/>
      <c r="D67" s="26"/>
      <c r="E67" s="19"/>
      <c r="F67" s="27"/>
      <c r="G67" s="21"/>
      <c r="H67" s="29"/>
      <c r="I67" s="23"/>
      <c r="J67" s="24"/>
      <c r="K67" s="25"/>
      <c r="L67" s="26"/>
      <c r="M67" s="26"/>
      <c r="N67" s="26"/>
    </row>
    <row r="68" spans="1:14" x14ac:dyDescent="0.25">
      <c r="A68" s="61"/>
      <c r="B68" s="64"/>
      <c r="C68" s="67"/>
      <c r="D68" s="26"/>
      <c r="E68" s="19"/>
      <c r="F68" s="27"/>
      <c r="G68" s="21"/>
      <c r="H68" s="29"/>
      <c r="I68" s="23"/>
      <c r="J68" s="24"/>
      <c r="K68" s="25"/>
      <c r="L68" s="26"/>
      <c r="M68" s="26"/>
      <c r="N68" s="26"/>
    </row>
    <row r="69" spans="1:14" x14ac:dyDescent="0.25">
      <c r="A69" s="62"/>
      <c r="B69" s="65"/>
      <c r="C69" s="68"/>
      <c r="D69" s="30"/>
      <c r="E69" s="31"/>
      <c r="F69" s="27"/>
      <c r="G69" s="32" t="s">
        <v>8</v>
      </c>
      <c r="H69" s="33"/>
      <c r="I69" s="34"/>
      <c r="J69" s="35"/>
      <c r="K69" s="36"/>
      <c r="L69" s="30"/>
      <c r="M69" s="30"/>
      <c r="N69" s="30"/>
    </row>
    <row r="70" spans="1:14" ht="15.75" thickBot="1" x14ac:dyDescent="0.3">
      <c r="A70" s="1"/>
      <c r="B70" s="37" t="s">
        <v>32</v>
      </c>
      <c r="C70" s="38"/>
      <c r="D70" s="38"/>
      <c r="E70" s="38"/>
      <c r="F70" s="38"/>
      <c r="G70" s="38"/>
      <c r="H70" s="38"/>
      <c r="I70" s="69" t="e">
        <f>SUM(L64:N64)</f>
        <v>#VALUE!</v>
      </c>
      <c r="J70" s="69"/>
      <c r="K70" s="38"/>
      <c r="L70" s="39"/>
      <c r="M70" s="53"/>
      <c r="N70" s="53"/>
    </row>
    <row r="71" spans="1:14" ht="15.75" thickBot="1" x14ac:dyDescent="0.3">
      <c r="A71" s="41"/>
      <c r="B71" s="42" t="s">
        <v>38</v>
      </c>
      <c r="C71" s="41"/>
      <c r="D71" s="41"/>
      <c r="E71" s="41"/>
      <c r="F71" s="41"/>
      <c r="G71" s="41"/>
      <c r="H71" s="41"/>
      <c r="I71" s="43"/>
      <c r="J71" s="43"/>
      <c r="K71" s="41"/>
      <c r="L71" s="43" t="e">
        <f>L21+L28+L35+L42+L49+L56+L64</f>
        <v>#VALUE!</v>
      </c>
      <c r="M71" s="43" t="e">
        <f>M21+M28+M35+M42+M49+M56+M64</f>
        <v>#VALUE!</v>
      </c>
      <c r="N71" s="43">
        <f>SUM(N21:N70)</f>
        <v>0</v>
      </c>
    </row>
    <row r="72" spans="1:14" x14ac:dyDescent="0.25">
      <c r="A72" s="44"/>
      <c r="B72" s="45" t="s">
        <v>39</v>
      </c>
      <c r="C72" s="44"/>
      <c r="D72" s="44"/>
      <c r="E72" s="44"/>
      <c r="F72" s="44"/>
      <c r="G72" s="44"/>
      <c r="H72" s="44"/>
      <c r="I72" s="44"/>
      <c r="J72" s="44"/>
      <c r="K72" s="58" t="e">
        <f>I27+I34+I41+I48+I55+I62+I70</f>
        <v>#VALUE!</v>
      </c>
      <c r="L72" s="58"/>
      <c r="M72" s="55"/>
      <c r="N72" s="55"/>
    </row>
    <row r="73" spans="1:14" x14ac:dyDescent="0.25">
      <c r="A73" s="3"/>
      <c r="B73" s="1" t="s">
        <v>40</v>
      </c>
      <c r="C73" s="3"/>
      <c r="D73" s="3"/>
      <c r="E73" s="3"/>
      <c r="F73" s="3"/>
      <c r="G73" s="46" t="s">
        <v>62</v>
      </c>
      <c r="H73" s="3"/>
      <c r="I73" s="3"/>
      <c r="J73" s="3"/>
      <c r="K73" s="59" t="e">
        <f>L71*G73</f>
        <v>#VALUE!</v>
      </c>
      <c r="L73" s="59"/>
      <c r="M73" s="3"/>
      <c r="N73" s="3"/>
    </row>
    <row r="74" spans="1:14" x14ac:dyDescent="0.25">
      <c r="A74" s="3"/>
      <c r="B74" s="1" t="s">
        <v>41</v>
      </c>
      <c r="C74" s="3"/>
      <c r="D74" s="47"/>
      <c r="E74" s="52"/>
      <c r="F74" s="3"/>
      <c r="G74" s="46" t="s">
        <v>62</v>
      </c>
      <c r="H74" s="48"/>
      <c r="I74" s="52"/>
      <c r="J74" s="54"/>
      <c r="K74" s="59" t="e">
        <f>L71*G74</f>
        <v>#VALUE!</v>
      </c>
      <c r="L74" s="59"/>
      <c r="M74" s="3"/>
      <c r="N74" s="3"/>
    </row>
    <row r="75" spans="1:14" x14ac:dyDescent="0.25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</row>
    <row r="76" spans="1:14" x14ac:dyDescent="0.25">
      <c r="A76" s="3"/>
      <c r="B76" s="1" t="s">
        <v>42</v>
      </c>
      <c r="C76" s="3"/>
      <c r="D76" s="3"/>
      <c r="E76" s="3"/>
      <c r="F76" s="3"/>
      <c r="G76" s="3"/>
      <c r="H76" s="54"/>
      <c r="I76" s="3"/>
      <c r="J76" s="3"/>
      <c r="K76" s="59" t="e">
        <f>K72+K73+K74</f>
        <v>#VALUE!</v>
      </c>
      <c r="L76" s="59"/>
      <c r="M76" s="3"/>
      <c r="N76" s="3"/>
    </row>
    <row r="77" spans="1:14" x14ac:dyDescent="0.25">
      <c r="A77" s="3"/>
      <c r="B77" s="1" t="s">
        <v>43</v>
      </c>
      <c r="C77" s="3"/>
      <c r="D77" s="3"/>
      <c r="E77" s="3"/>
      <c r="F77" s="3"/>
      <c r="G77" s="3"/>
      <c r="H77" s="54"/>
      <c r="I77" s="3"/>
      <c r="J77" s="3"/>
      <c r="K77" s="59" t="e">
        <f>K76*18%</f>
        <v>#VALUE!</v>
      </c>
      <c r="L77" s="59"/>
      <c r="M77" s="3"/>
      <c r="N77" s="3"/>
    </row>
    <row r="78" spans="1:14" x14ac:dyDescent="0.25">
      <c r="A78" s="3"/>
      <c r="B78" s="1" t="s">
        <v>44</v>
      </c>
      <c r="C78" s="3"/>
      <c r="D78" s="3"/>
      <c r="E78" s="3"/>
      <c r="F78" s="3"/>
      <c r="G78" s="3"/>
      <c r="H78" s="54"/>
      <c r="I78" s="3"/>
      <c r="J78" s="3"/>
      <c r="K78" s="59" t="e">
        <f>K76+K77</f>
        <v>#VALUE!</v>
      </c>
      <c r="L78" s="59"/>
      <c r="M78" s="3"/>
      <c r="N78" s="3"/>
    </row>
    <row r="79" spans="1:14" x14ac:dyDescent="0.25">
      <c r="A79" s="3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</row>
    <row r="80" spans="1:14" x14ac:dyDescent="0.25">
      <c r="A80" s="3"/>
      <c r="B80" s="1" t="s">
        <v>45</v>
      </c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x14ac:dyDescent="0.25">
      <c r="A81" s="3"/>
      <c r="B81" s="3" t="s">
        <v>46</v>
      </c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x14ac:dyDescent="0.25">
      <c r="A82" s="3"/>
      <c r="B82" s="3" t="s">
        <v>47</v>
      </c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x14ac:dyDescent="0.25">
      <c r="A84" s="3"/>
      <c r="B84" s="1"/>
      <c r="C84" s="3"/>
      <c r="D84" s="3"/>
      <c r="E84" s="3"/>
      <c r="F84" s="3"/>
      <c r="G84" s="3"/>
      <c r="H84" s="1"/>
      <c r="I84" s="3"/>
      <c r="J84" s="3"/>
      <c r="K84" s="3"/>
      <c r="L84" s="3"/>
      <c r="M84" s="3"/>
      <c r="N84" s="3"/>
    </row>
    <row r="85" spans="1:14" ht="15.75" x14ac:dyDescent="0.25">
      <c r="A85" s="50"/>
      <c r="B85" s="50" t="s">
        <v>48</v>
      </c>
      <c r="C85" s="50"/>
      <c r="D85" s="50"/>
      <c r="E85" s="50"/>
      <c r="F85" s="50"/>
      <c r="G85" s="50"/>
      <c r="H85" s="50"/>
      <c r="I85" s="50"/>
      <c r="J85" s="50"/>
      <c r="K85" s="50"/>
      <c r="L85" s="50" t="s">
        <v>49</v>
      </c>
      <c r="M85" s="50"/>
      <c r="N85" s="50"/>
    </row>
    <row r="86" spans="1:14" ht="15.75" x14ac:dyDescent="0.25">
      <c r="A86" s="50"/>
      <c r="B86" s="50" t="s">
        <v>50</v>
      </c>
      <c r="C86" s="50"/>
      <c r="D86" s="50"/>
      <c r="E86" s="50"/>
      <c r="F86" s="50"/>
      <c r="G86" s="50"/>
      <c r="H86" s="50"/>
      <c r="I86" s="50"/>
      <c r="J86" s="50"/>
      <c r="K86" s="50"/>
      <c r="L86" s="50" t="s">
        <v>51</v>
      </c>
      <c r="M86" s="50"/>
      <c r="N86" s="50"/>
    </row>
    <row r="87" spans="1:14" ht="15.75" x14ac:dyDescent="0.25">
      <c r="A87" s="50"/>
      <c r="B87" s="50" t="s">
        <v>50</v>
      </c>
      <c r="C87" s="50"/>
      <c r="D87" s="50"/>
      <c r="E87" s="50"/>
      <c r="F87" s="50"/>
      <c r="G87" s="50"/>
      <c r="H87" s="50"/>
      <c r="I87" s="50"/>
      <c r="J87" s="50"/>
      <c r="K87" s="50"/>
      <c r="L87" s="50" t="s">
        <v>51</v>
      </c>
      <c r="M87" s="50"/>
      <c r="N87" s="50"/>
    </row>
    <row r="88" spans="1:14" ht="15.75" x14ac:dyDescent="0.25">
      <c r="A88" s="50"/>
      <c r="B88" s="50" t="s">
        <v>53</v>
      </c>
      <c r="C88" s="50"/>
      <c r="D88" s="50"/>
      <c r="E88" s="50"/>
      <c r="F88" s="50"/>
      <c r="G88" s="50"/>
      <c r="H88" s="50"/>
      <c r="I88" s="50"/>
      <c r="J88" s="50"/>
      <c r="K88" s="50"/>
      <c r="L88" s="50" t="s">
        <v>53</v>
      </c>
      <c r="M88" s="50"/>
      <c r="N88" s="50"/>
    </row>
  </sheetData>
  <mergeCells count="64">
    <mergeCell ref="I62:J62"/>
    <mergeCell ref="B49:B54"/>
    <mergeCell ref="C49:C54"/>
    <mergeCell ref="I55:J55"/>
    <mergeCell ref="A56:A61"/>
    <mergeCell ref="B56:B61"/>
    <mergeCell ref="C56:C61"/>
    <mergeCell ref="A14:N14"/>
    <mergeCell ref="A63:N63"/>
    <mergeCell ref="A5:N5"/>
    <mergeCell ref="B6:M6"/>
    <mergeCell ref="A7:N7"/>
    <mergeCell ref="F8:I8"/>
    <mergeCell ref="M18:M19"/>
    <mergeCell ref="A21:A26"/>
    <mergeCell ref="B21:B26"/>
    <mergeCell ref="C21:C26"/>
    <mergeCell ref="I27:J27"/>
    <mergeCell ref="A28:A33"/>
    <mergeCell ref="B28:B33"/>
    <mergeCell ref="C28:C33"/>
    <mergeCell ref="I34:J34"/>
    <mergeCell ref="A49:A54"/>
    <mergeCell ref="A1:D1"/>
    <mergeCell ref="K1:N1"/>
    <mergeCell ref="A2:D2"/>
    <mergeCell ref="H2:N2"/>
    <mergeCell ref="A3:D3"/>
    <mergeCell ref="K3:N3"/>
    <mergeCell ref="A4:N4"/>
    <mergeCell ref="M13:N13"/>
    <mergeCell ref="A15:A19"/>
    <mergeCell ref="B15:B19"/>
    <mergeCell ref="C15:C19"/>
    <mergeCell ref="D15:D19"/>
    <mergeCell ref="E15:E16"/>
    <mergeCell ref="F15:F19"/>
    <mergeCell ref="G15:G19"/>
    <mergeCell ref="H15:H19"/>
    <mergeCell ref="I15:I19"/>
    <mergeCell ref="J15:J19"/>
    <mergeCell ref="K15:K19"/>
    <mergeCell ref="L15:N16"/>
    <mergeCell ref="N17:N19"/>
    <mergeCell ref="L18:L19"/>
    <mergeCell ref="I48:J48"/>
    <mergeCell ref="A35:A40"/>
    <mergeCell ref="B35:B40"/>
    <mergeCell ref="C35:C40"/>
    <mergeCell ref="I41:J41"/>
    <mergeCell ref="A42:A47"/>
    <mergeCell ref="B42:B47"/>
    <mergeCell ref="C42:C47"/>
    <mergeCell ref="A64:A69"/>
    <mergeCell ref="B64:B69"/>
    <mergeCell ref="C64:C69"/>
    <mergeCell ref="I70:J70"/>
    <mergeCell ref="K78:L78"/>
    <mergeCell ref="B79:N79"/>
    <mergeCell ref="K72:L72"/>
    <mergeCell ref="K73:L73"/>
    <mergeCell ref="K74:L74"/>
    <mergeCell ref="K76:L76"/>
    <mergeCell ref="K77:L77"/>
  </mergeCells>
  <pageMargins left="0.7" right="0.7" top="0.75" bottom="0.75" header="0.3" footer="0.3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2016-05-18T13:04:17Z</dcterms:modified>
</cp:coreProperties>
</file>